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 TRIMESTRE 2019 (ABRIL-JUNIO) TITULO V -\FINANCIERO -PRESUPUESTAL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52" i="4"/>
  <c r="H44" i="4"/>
  <c r="E52" i="4"/>
  <c r="E50" i="4"/>
  <c r="H50" i="4" s="1"/>
  <c r="E48" i="4"/>
  <c r="H48" i="4" s="1"/>
  <c r="E46" i="4"/>
  <c r="H46" i="4" s="1"/>
  <c r="E44" i="4"/>
  <c r="E42" i="4"/>
  <c r="H42" i="4" s="1"/>
  <c r="E40" i="4"/>
  <c r="E54" i="4" s="1"/>
  <c r="C54" i="4"/>
  <c r="G32" i="4"/>
  <c r="F32" i="4"/>
  <c r="H28" i="4"/>
  <c r="E30" i="4"/>
  <c r="H30" i="4" s="1"/>
  <c r="E29" i="4"/>
  <c r="H29" i="4" s="1"/>
  <c r="E28" i="4"/>
  <c r="E27" i="4"/>
  <c r="H27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32" i="4" l="1"/>
  <c r="E32" i="4"/>
  <c r="H40" i="4"/>
  <c r="H54" i="4" s="1"/>
  <c r="H18" i="4"/>
  <c r="E18" i="4"/>
  <c r="H30" i="5" l="1"/>
  <c r="H26" i="5"/>
  <c r="H20" i="5"/>
  <c r="H12" i="5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E29" i="5"/>
  <c r="H29" i="5" s="1"/>
  <c r="E28" i="5"/>
  <c r="H28" i="5" s="1"/>
  <c r="E27" i="5"/>
  <c r="H27" i="5" s="1"/>
  <c r="E26" i="5"/>
  <c r="E23" i="5"/>
  <c r="H23" i="5" s="1"/>
  <c r="E22" i="5"/>
  <c r="H22" i="5" s="1"/>
  <c r="E21" i="5"/>
  <c r="H21" i="5" s="1"/>
  <c r="E20" i="5"/>
  <c r="E19" i="5"/>
  <c r="H19" i="5" s="1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E6" i="8"/>
  <c r="H6" i="8" s="1"/>
  <c r="D16" i="8"/>
  <c r="C16" i="8"/>
  <c r="E6" i="6"/>
  <c r="H6" i="6" s="1"/>
  <c r="E7" i="6"/>
  <c r="E8" i="6"/>
  <c r="H8" i="6" s="1"/>
  <c r="E9" i="6"/>
  <c r="E10" i="6"/>
  <c r="H10" i="6" s="1"/>
  <c r="E11" i="6"/>
  <c r="E12" i="6"/>
  <c r="H12" i="6" s="1"/>
  <c r="H63" i="6"/>
  <c r="H59" i="6"/>
  <c r="H55" i="6"/>
  <c r="H45" i="6"/>
  <c r="H39" i="6"/>
  <c r="H35" i="6"/>
  <c r="H16" i="6"/>
  <c r="H11" i="6"/>
  <c r="H9" i="6"/>
  <c r="H7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H69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E33" i="6" s="1"/>
  <c r="H33" i="6" s="1"/>
  <c r="C23" i="6"/>
  <c r="C13" i="6"/>
  <c r="C5" i="6"/>
  <c r="H36" i="5" l="1"/>
  <c r="H42" i="5" s="1"/>
  <c r="E36" i="5"/>
  <c r="H38" i="5"/>
  <c r="H25" i="5"/>
  <c r="C42" i="5"/>
  <c r="H16" i="5"/>
  <c r="G42" i="5"/>
  <c r="F42" i="5"/>
  <c r="D42" i="5"/>
  <c r="H6" i="5"/>
  <c r="E6" i="5"/>
  <c r="E16" i="8"/>
  <c r="H8" i="8"/>
  <c r="H16" i="8" s="1"/>
  <c r="E65" i="6"/>
  <c r="H65" i="6" s="1"/>
  <c r="E53" i="6"/>
  <c r="H53" i="6" s="1"/>
  <c r="E43" i="6"/>
  <c r="H43" i="6" s="1"/>
  <c r="E23" i="6"/>
  <c r="H23" i="6" s="1"/>
  <c r="G77" i="6"/>
  <c r="F77" i="6"/>
  <c r="E13" i="6"/>
  <c r="H13" i="6" s="1"/>
  <c r="D77" i="6"/>
  <c r="C77" i="6"/>
  <c r="E5" i="6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<sst xmlns="http://schemas.openxmlformats.org/spreadsheetml/2006/main" count="201" uniqueCount="143">
  <si>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</si>
  <si>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</si>
  <si>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</si>
  <si>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</si>
  <si>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</si>
  <si>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</si>
  <si>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</si>
  <si>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</si>
  <si>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</si>
  <si>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</si>
  <si>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</si>
  <si>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</si>
  <si>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</si>
  <si>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</si>
  <si>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</si>
  <si>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</si>
  <si>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</si>
  <si>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</si>
  <si>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</si>
  <si>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</si>
  <si>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</si>
  <si>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</si>
  <si>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</si>
  <si>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</si>
  <si>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</si>
  <si>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</si>
  <si>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</si>
  <si>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</si>
  <si>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</si>
  <si>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</si>
  <si>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</si>
  <si>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</si>
  <si>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</si>
  <si>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</si>
  <si>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</si>
  <si>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</si>
  <si>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</si>
  <si>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</si>
  <si>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</si>
  <si>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</si>
  <si>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</si>
  <si>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</si>
  <si>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</si>
  <si>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</si>
  <si>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</si>
  <si>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</si>
  <si>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</si>
  <si>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</si>
  <si>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</si>
  <si>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</si>
  <si>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</si>
  <si>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</si>
  <si>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</si>
  <si>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</si>
  <si>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</si>
  <si>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</si>
  <si>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</si>
  <si>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</si>
  <si>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</si>
  <si>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</si>
  <si>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</si>
  <si>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</si>
  <si>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</si>
  <si>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</si>
  <si>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</si>
  <si>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</si>
  <si>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</si>
  <si>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</si>
  <si>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</si>
  <si>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</si>
  <si>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</si>
  <si>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</si>
  <si>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</si>
  <si>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</si>
  <si>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</si>
  <si>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</si>
  <si>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</si>
  <si>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</si>
  <si>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</si>
  <si>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</si>
  <si>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</si>
  <si>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</si>
  <si>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</si>
  <si>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</si>
  <si>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</si>
  <si>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</si>
  <si>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</si>
  <si>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</si>
  <si>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</si>
  <si>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</si>
  <si>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</si>
  <si>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</si>
  <si>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</si>
  <si>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</si>
  <si>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</si>
  <si>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</si>
  <si>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</si>
  <si>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</si>
  <si>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</si>
  <si>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</si>
  <si>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</si>
  <si>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</si>
  <si>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</si>
  <si>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</si>
  <si>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</si>
  <si>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</si>
  <si>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</si>
  <si>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</si>
  <si>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</si>
  <si>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</si>
  <si>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</si>
  <si>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</si>
  <si>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</si>
  <si>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</si>
  <si>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</si>
  <si>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</si>
  <si>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</si>
  <si>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</si>
  <si>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</si>
  <si>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</si>
  <si>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</si>
  <si>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</si>
  <si>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</si>
  <si>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</si>
  <si>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</si>
  <si>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</si>
  <si>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</si>
  <si>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</si>
  <si>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</si>
  <si>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</si>
  <si>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</si>
  <si>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</si>
  <si>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</si>
  <si>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</si>
  <si>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</si>
  <si>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</si>
  <si>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</si>
  <si>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por Objeto del Gasto (Capítulo y Concepto)
DEL 01 DE ENERO AL 30 DE JUNIO DEL 2019</t>
  </si>
  <si>
    <t>JUNTA MUNICIPAL DE AGUA POTABLE Y ALCANTARILLADO DE SAN FELIPE, GTO.
ESTADO ANALÍTICO DEL EJERCICIO DEL PRESUPUESTO DE EGRESOS
Clasificación Económica (por Tipo de Gasto)
DEL 01 DE ENERO AL 30 DE JUNIO DEL 2019</t>
  </si>
  <si>
    <t>JUNTA MUNICIPAL DE AGUA POTABLE Y ALCANTARILLADO DE SAN FELIPE, GTO.
ESTADO ANALÍTICO DEL EJERCICIO DEL PRESUPUESTO DE EGRESOS
Clasificación Administrativa
DEL 01 DE ENERO AL 30 DE JUNIO DEL 2019</t>
  </si>
  <si>
    <t>Gobierno (Federal/Estatal/Municipal) de JUNTA MUNICIPAL DE AGUA POTABLE Y ALCANTARILLADO DE SAN FELIPE, GTO.
Estado Analítico del Ejercicio del Presupuesto de Egresos
Clasificación Administrativa
DEL 01 DE ENERO AL 30 DE JUNIO DEL 2019</t>
  </si>
  <si>
    <t>Sector Paraestatal del Gobierno (Federal/Estatal/Municipal) de JUNTA MUNICIPAL DE AGUA POTABLE Y ALCANTARILLADO DE SAN FELIPE, GTO.
Estado Analítico del Ejercicio del Presupuesto de Egresos
Clasificación Administrativa
DEL 01 DE ENERO AL 30 DE JUNIO DEL 2019</t>
  </si>
  <si>
    <t>JUNTA MUNICIPAL DE AGUA POTABLE Y ALCANTARILLADO DE SAN FELIPE, GTO.
ESTADO ANALÍTICO DEL EJERCICIO DEL PRESUPUESTO DE EGRESOS
Clasificación Funcional (Finalidad y Función)
DEL 01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</si>
</sst>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workbookViewId="0">
      <selection activeCell="A5" sqref="A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13689205.83</v>
      </c>
      <c r="D5" s="14">
        <f>SUM(D6:D12)</f>
        <v>0</v>
      </c>
      <c r="E5" s="14">
        <f>C5+D5</f>
        <v>13689205.83</v>
      </c>
      <c r="F5" s="14">
        <f>SUM(F6:F12)</f>
        <v>5675140.2799999993</v>
      </c>
      <c r="G5" s="14">
        <f>SUM(G6:G12)</f>
        <v>5675140.2799999993</v>
      </c>
      <c r="H5" s="14">
        <f>E5-F5</f>
        <v>8014065.5500000007</v>
      </c>
    </row>
    <row r="6" spans="1:8" x14ac:dyDescent="0.2">
      <c r="A6" s="49">
        <v>1100</v>
      </c>
      <c r="B6" s="11" t="s">
        <v>70</v>
      </c>
      <c r="C6" s="15">
        <v>7453384.2999999998</v>
      </c>
      <c r="D6" s="15">
        <v>0</v>
      </c>
      <c r="E6" s="15">
        <f t="shared" ref="E6:E69" si="0">C6+D6</f>
        <v>7453384.2999999998</v>
      </c>
      <c r="F6" s="15">
        <v>3523020.15</v>
      </c>
      <c r="G6" s="15">
        <v>3523020.15</v>
      </c>
      <c r="H6" s="15">
        <f t="shared" ref="H6:H69" si="1">E6-F6</f>
        <v>3930364.15</v>
      </c>
    </row>
    <row r="7" spans="1:8" x14ac:dyDescent="0.2">
      <c r="A7" s="49">
        <v>1200</v>
      </c>
      <c r="B7" s="11" t="s">
        <v>71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72</v>
      </c>
      <c r="C8" s="15">
        <v>1396124.97</v>
      </c>
      <c r="D8" s="15">
        <v>0</v>
      </c>
      <c r="E8" s="15">
        <f t="shared" si="0"/>
        <v>1396124.97</v>
      </c>
      <c r="F8" s="15">
        <v>189197.57</v>
      </c>
      <c r="G8" s="15">
        <v>189197.57</v>
      </c>
      <c r="H8" s="15">
        <f t="shared" si="1"/>
        <v>1206927.3999999999</v>
      </c>
    </row>
    <row r="9" spans="1:8" x14ac:dyDescent="0.2">
      <c r="A9" s="49">
        <v>1400</v>
      </c>
      <c r="B9" s="11" t="s">
        <v>35</v>
      </c>
      <c r="C9" s="15">
        <v>1798904.24</v>
      </c>
      <c r="D9" s="15">
        <v>0</v>
      </c>
      <c r="E9" s="15">
        <f t="shared" si="0"/>
        <v>1798904.24</v>
      </c>
      <c r="F9" s="15">
        <v>832364.34</v>
      </c>
      <c r="G9" s="15">
        <v>832364.34</v>
      </c>
      <c r="H9" s="15">
        <f t="shared" si="1"/>
        <v>966539.9</v>
      </c>
    </row>
    <row r="10" spans="1:8" x14ac:dyDescent="0.2">
      <c r="A10" s="49">
        <v>1500</v>
      </c>
      <c r="B10" s="11" t="s">
        <v>73</v>
      </c>
      <c r="C10" s="15">
        <v>3040792.32</v>
      </c>
      <c r="D10" s="15">
        <v>0</v>
      </c>
      <c r="E10" s="15">
        <f t="shared" si="0"/>
        <v>3040792.32</v>
      </c>
      <c r="F10" s="15">
        <v>1130558.22</v>
      </c>
      <c r="G10" s="15">
        <v>1130558.22</v>
      </c>
      <c r="H10" s="15">
        <f t="shared" si="1"/>
        <v>1910234.0999999999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3149161.1700000004</v>
      </c>
      <c r="D13" s="15">
        <f>SUM(D14:D22)</f>
        <v>6312</v>
      </c>
      <c r="E13" s="15">
        <f t="shared" si="0"/>
        <v>3155473.1700000004</v>
      </c>
      <c r="F13" s="15">
        <f>SUM(F14:F22)</f>
        <v>1403507.06</v>
      </c>
      <c r="G13" s="15">
        <f>SUM(G14:G22)</f>
        <v>1403507.06</v>
      </c>
      <c r="H13" s="15">
        <f t="shared" si="1"/>
        <v>1751966.1100000003</v>
      </c>
    </row>
    <row r="14" spans="1:8" x14ac:dyDescent="0.2">
      <c r="A14" s="49">
        <v>2100</v>
      </c>
      <c r="B14" s="11" t="s">
        <v>75</v>
      </c>
      <c r="C14" s="15">
        <v>495244.41</v>
      </c>
      <c r="D14" s="15">
        <v>1000</v>
      </c>
      <c r="E14" s="15">
        <f t="shared" si="0"/>
        <v>496244.41</v>
      </c>
      <c r="F14" s="15">
        <v>190442.08</v>
      </c>
      <c r="G14" s="15">
        <v>190442.08</v>
      </c>
      <c r="H14" s="15">
        <f t="shared" si="1"/>
        <v>305802.32999999996</v>
      </c>
    </row>
    <row r="15" spans="1:8" x14ac:dyDescent="0.2">
      <c r="A15" s="49">
        <v>2200</v>
      </c>
      <c r="B15" s="11" t="s">
        <v>76</v>
      </c>
      <c r="C15" s="15">
        <v>47500</v>
      </c>
      <c r="D15" s="15">
        <v>1000</v>
      </c>
      <c r="E15" s="15">
        <f t="shared" si="0"/>
        <v>48500</v>
      </c>
      <c r="F15" s="15">
        <v>19102.25</v>
      </c>
      <c r="G15" s="15">
        <v>19102.25</v>
      </c>
      <c r="H15" s="15">
        <f t="shared" si="1"/>
        <v>29397.75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1528696.09</v>
      </c>
      <c r="D17" s="15">
        <v>0</v>
      </c>
      <c r="E17" s="15">
        <f t="shared" si="0"/>
        <v>1528696.09</v>
      </c>
      <c r="F17" s="15">
        <v>810588.51</v>
      </c>
      <c r="G17" s="15">
        <v>810588.51</v>
      </c>
      <c r="H17" s="15">
        <f t="shared" si="1"/>
        <v>718107.58000000007</v>
      </c>
    </row>
    <row r="18" spans="1:8" x14ac:dyDescent="0.2">
      <c r="A18" s="49">
        <v>2500</v>
      </c>
      <c r="B18" s="11" t="s">
        <v>79</v>
      </c>
      <c r="C18" s="15">
        <v>46200</v>
      </c>
      <c r="D18" s="15">
        <v>0</v>
      </c>
      <c r="E18" s="15">
        <f t="shared" si="0"/>
        <v>46200</v>
      </c>
      <c r="F18" s="15">
        <v>900.25</v>
      </c>
      <c r="G18" s="15">
        <v>900.25</v>
      </c>
      <c r="H18" s="15">
        <f t="shared" si="1"/>
        <v>45299.75</v>
      </c>
    </row>
    <row r="19" spans="1:8" x14ac:dyDescent="0.2">
      <c r="A19" s="49">
        <v>2600</v>
      </c>
      <c r="B19" s="11" t="s">
        <v>80</v>
      </c>
      <c r="C19" s="15">
        <v>473430.18</v>
      </c>
      <c r="D19" s="15">
        <v>0</v>
      </c>
      <c r="E19" s="15">
        <f t="shared" si="0"/>
        <v>473430.18</v>
      </c>
      <c r="F19" s="15">
        <v>183352.76</v>
      </c>
      <c r="G19" s="15">
        <v>183352.76</v>
      </c>
      <c r="H19" s="15">
        <f t="shared" si="1"/>
        <v>290077.42</v>
      </c>
    </row>
    <row r="20" spans="1:8" x14ac:dyDescent="0.2">
      <c r="A20" s="49">
        <v>2700</v>
      </c>
      <c r="B20" s="11" t="s">
        <v>81</v>
      </c>
      <c r="C20" s="15">
        <v>151882.81</v>
      </c>
      <c r="D20" s="15">
        <v>1872</v>
      </c>
      <c r="E20" s="15">
        <f t="shared" si="0"/>
        <v>153754.81</v>
      </c>
      <c r="F20" s="15">
        <v>87703.679999999993</v>
      </c>
      <c r="G20" s="15">
        <v>87703.679999999993</v>
      </c>
      <c r="H20" s="15">
        <f t="shared" si="1"/>
        <v>66051.13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406207.68</v>
      </c>
      <c r="D22" s="15">
        <v>2440</v>
      </c>
      <c r="E22" s="15">
        <f t="shared" si="0"/>
        <v>408647.67999999999</v>
      </c>
      <c r="F22" s="15">
        <v>111417.53</v>
      </c>
      <c r="G22" s="15">
        <v>111417.53</v>
      </c>
      <c r="H22" s="15">
        <f t="shared" si="1"/>
        <v>297230.15000000002</v>
      </c>
    </row>
    <row r="23" spans="1:8" x14ac:dyDescent="0.2">
      <c r="A23" s="48" t="s">
        <v>63</v>
      </c>
      <c r="B23" s="7"/>
      <c r="C23" s="15">
        <f>SUM(C24:C32)</f>
        <v>13813204.07</v>
      </c>
      <c r="D23" s="15">
        <f>SUM(D24:D32)</f>
        <v>-609865.81000000006</v>
      </c>
      <c r="E23" s="15">
        <f t="shared" si="0"/>
        <v>13203338.26</v>
      </c>
      <c r="F23" s="15">
        <f>SUM(F24:F32)</f>
        <v>4989200.84</v>
      </c>
      <c r="G23" s="15">
        <f>SUM(G24:G32)</f>
        <v>4989200.84</v>
      </c>
      <c r="H23" s="15">
        <f t="shared" si="1"/>
        <v>8214137.4199999999</v>
      </c>
    </row>
    <row r="24" spans="1:8" x14ac:dyDescent="0.2">
      <c r="A24" s="49">
        <v>3100</v>
      </c>
      <c r="B24" s="11" t="s">
        <v>84</v>
      </c>
      <c r="C24" s="15">
        <v>7986968.7999999998</v>
      </c>
      <c r="D24" s="15">
        <v>-709865.81</v>
      </c>
      <c r="E24" s="15">
        <f t="shared" si="0"/>
        <v>7277102.9900000002</v>
      </c>
      <c r="F24" s="15">
        <v>3626381.26</v>
      </c>
      <c r="G24" s="15">
        <v>3626381.26</v>
      </c>
      <c r="H24" s="15">
        <f t="shared" si="1"/>
        <v>3650721.7300000004</v>
      </c>
    </row>
    <row r="25" spans="1:8" x14ac:dyDescent="0.2">
      <c r="A25" s="49">
        <v>3200</v>
      </c>
      <c r="B25" s="11" t="s">
        <v>85</v>
      </c>
      <c r="C25" s="15">
        <v>22163.99</v>
      </c>
      <c r="D25" s="15">
        <v>0</v>
      </c>
      <c r="E25" s="15">
        <f t="shared" si="0"/>
        <v>22163.99</v>
      </c>
      <c r="F25" s="15">
        <v>3500</v>
      </c>
      <c r="G25" s="15">
        <v>3500</v>
      </c>
      <c r="H25" s="15">
        <f t="shared" si="1"/>
        <v>18663.990000000002</v>
      </c>
    </row>
    <row r="26" spans="1:8" x14ac:dyDescent="0.2">
      <c r="A26" s="49">
        <v>3300</v>
      </c>
      <c r="B26" s="11" t="s">
        <v>86</v>
      </c>
      <c r="C26" s="15">
        <v>1432480.12</v>
      </c>
      <c r="D26" s="15">
        <v>100000</v>
      </c>
      <c r="E26" s="15">
        <f t="shared" si="0"/>
        <v>1532480.12</v>
      </c>
      <c r="F26" s="15">
        <v>307547.94</v>
      </c>
      <c r="G26" s="15">
        <v>307547.94</v>
      </c>
      <c r="H26" s="15">
        <f t="shared" si="1"/>
        <v>1224932.1800000002</v>
      </c>
    </row>
    <row r="27" spans="1:8" x14ac:dyDescent="0.2">
      <c r="A27" s="49">
        <v>3400</v>
      </c>
      <c r="B27" s="11" t="s">
        <v>87</v>
      </c>
      <c r="C27" s="15">
        <v>195917.42</v>
      </c>
      <c r="D27" s="15">
        <v>0</v>
      </c>
      <c r="E27" s="15">
        <f t="shared" si="0"/>
        <v>195917.42</v>
      </c>
      <c r="F27" s="15">
        <v>110886.2</v>
      </c>
      <c r="G27" s="15">
        <v>110886.2</v>
      </c>
      <c r="H27" s="15">
        <f t="shared" si="1"/>
        <v>85031.220000000016</v>
      </c>
    </row>
    <row r="28" spans="1:8" x14ac:dyDescent="0.2">
      <c r="A28" s="49">
        <v>3500</v>
      </c>
      <c r="B28" s="11" t="s">
        <v>88</v>
      </c>
      <c r="C28" s="15">
        <v>1847881.81</v>
      </c>
      <c r="D28" s="15">
        <v>0</v>
      </c>
      <c r="E28" s="15">
        <f t="shared" si="0"/>
        <v>1847881.81</v>
      </c>
      <c r="F28" s="15">
        <v>39049.160000000003</v>
      </c>
      <c r="G28" s="15">
        <v>39049.160000000003</v>
      </c>
      <c r="H28" s="15">
        <f t="shared" si="1"/>
        <v>1808832.6500000001</v>
      </c>
    </row>
    <row r="29" spans="1:8" x14ac:dyDescent="0.2">
      <c r="A29" s="49">
        <v>3600</v>
      </c>
      <c r="B29" s="11" t="s">
        <v>89</v>
      </c>
      <c r="C29" s="15">
        <v>80000</v>
      </c>
      <c r="D29" s="15">
        <v>0</v>
      </c>
      <c r="E29" s="15">
        <f t="shared" si="0"/>
        <v>80000</v>
      </c>
      <c r="F29" s="15">
        <v>26442.69</v>
      </c>
      <c r="G29" s="15">
        <v>26442.69</v>
      </c>
      <c r="H29" s="15">
        <f t="shared" si="1"/>
        <v>53557.31</v>
      </c>
    </row>
    <row r="30" spans="1:8" x14ac:dyDescent="0.2">
      <c r="A30" s="49">
        <v>3700</v>
      </c>
      <c r="B30" s="11" t="s">
        <v>90</v>
      </c>
      <c r="C30" s="15">
        <v>52000</v>
      </c>
      <c r="D30" s="15">
        <v>0</v>
      </c>
      <c r="E30" s="15">
        <f t="shared" si="0"/>
        <v>52000</v>
      </c>
      <c r="F30" s="15">
        <v>8770.06</v>
      </c>
      <c r="G30" s="15">
        <v>8770.06</v>
      </c>
      <c r="H30" s="15">
        <f t="shared" si="1"/>
        <v>43229.94</v>
      </c>
    </row>
    <row r="31" spans="1:8" x14ac:dyDescent="0.2">
      <c r="A31" s="49">
        <v>3800</v>
      </c>
      <c r="B31" s="11" t="s">
        <v>91</v>
      </c>
      <c r="C31" s="15">
        <v>40000</v>
      </c>
      <c r="D31" s="15">
        <v>0</v>
      </c>
      <c r="E31" s="15">
        <f t="shared" si="0"/>
        <v>40000</v>
      </c>
      <c r="F31" s="15">
        <v>1607.77</v>
      </c>
      <c r="G31" s="15">
        <v>1607.77</v>
      </c>
      <c r="H31" s="15">
        <f t="shared" si="1"/>
        <v>38392.230000000003</v>
      </c>
    </row>
    <row r="32" spans="1:8" x14ac:dyDescent="0.2">
      <c r="A32" s="49">
        <v>3900</v>
      </c>
      <c r="B32" s="11" t="s">
        <v>19</v>
      </c>
      <c r="C32" s="15">
        <v>2155791.9300000002</v>
      </c>
      <c r="D32" s="15">
        <v>0</v>
      </c>
      <c r="E32" s="15">
        <f t="shared" si="0"/>
        <v>2155791.9300000002</v>
      </c>
      <c r="F32" s="15">
        <v>865015.76</v>
      </c>
      <c r="G32" s="15">
        <v>865015.76</v>
      </c>
      <c r="H32" s="15">
        <f t="shared" si="1"/>
        <v>1290776.1700000002</v>
      </c>
    </row>
    <row r="33" spans="1:8" x14ac:dyDescent="0.2">
      <c r="A33" s="48" t="s">
        <v>64</v>
      </c>
      <c r="B33" s="7"/>
      <c r="C33" s="15">
        <f>SUM(C34:C42)</f>
        <v>0</v>
      </c>
      <c r="D33" s="15">
        <f>SUM(D34:D42)</f>
        <v>0</v>
      </c>
      <c r="E33" s="15">
        <f t="shared" si="0"/>
        <v>0</v>
      </c>
      <c r="F33" s="15">
        <f>SUM(F34:F42)</f>
        <v>0</v>
      </c>
      <c r="G33" s="15">
        <f>SUM(G34:G42)</f>
        <v>0</v>
      </c>
      <c r="H33" s="15">
        <f t="shared" si="1"/>
        <v>0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1349573.1</v>
      </c>
      <c r="D43" s="15">
        <f>SUM(D44:D52)</f>
        <v>-625810</v>
      </c>
      <c r="E43" s="15">
        <f t="shared" si="0"/>
        <v>723763.10000000009</v>
      </c>
      <c r="F43" s="15">
        <f>SUM(F44:F52)</f>
        <v>196585.50999999998</v>
      </c>
      <c r="G43" s="15">
        <f>SUM(G44:G52)</f>
        <v>196585.50999999998</v>
      </c>
      <c r="H43" s="15">
        <f t="shared" si="1"/>
        <v>527177.59000000008</v>
      </c>
    </row>
    <row r="44" spans="1:8" x14ac:dyDescent="0.2">
      <c r="A44" s="49">
        <v>5100</v>
      </c>
      <c r="B44" s="11" t="s">
        <v>99</v>
      </c>
      <c r="C44" s="15">
        <v>341620</v>
      </c>
      <c r="D44" s="15">
        <v>-140810</v>
      </c>
      <c r="E44" s="15">
        <f t="shared" si="0"/>
        <v>200810</v>
      </c>
      <c r="F44" s="15">
        <v>112184.48</v>
      </c>
      <c r="G44" s="15">
        <v>112184.48</v>
      </c>
      <c r="H44" s="15">
        <f t="shared" si="1"/>
        <v>88625.52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80000</v>
      </c>
      <c r="D46" s="15">
        <v>-40000</v>
      </c>
      <c r="E46" s="15">
        <f t="shared" si="0"/>
        <v>40000</v>
      </c>
      <c r="F46" s="15">
        <v>0</v>
      </c>
      <c r="G46" s="15">
        <v>0</v>
      </c>
      <c r="H46" s="15">
        <f t="shared" si="1"/>
        <v>40000</v>
      </c>
    </row>
    <row r="47" spans="1:8" x14ac:dyDescent="0.2">
      <c r="A47" s="49">
        <v>5400</v>
      </c>
      <c r="B47" s="11" t="s">
        <v>102</v>
      </c>
      <c r="C47" s="15">
        <v>70000</v>
      </c>
      <c r="D47" s="15">
        <v>-35000</v>
      </c>
      <c r="E47" s="15">
        <f t="shared" si="0"/>
        <v>35000</v>
      </c>
      <c r="F47" s="15">
        <v>25422.41</v>
      </c>
      <c r="G47" s="15">
        <v>25422.41</v>
      </c>
      <c r="H47" s="15">
        <f t="shared" si="1"/>
        <v>9577.59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820000</v>
      </c>
      <c r="D49" s="15">
        <v>-410000</v>
      </c>
      <c r="E49" s="15">
        <f t="shared" si="0"/>
        <v>410000</v>
      </c>
      <c r="F49" s="15">
        <v>58978.62</v>
      </c>
      <c r="G49" s="15">
        <v>58978.62</v>
      </c>
      <c r="H49" s="15">
        <f t="shared" si="1"/>
        <v>351021.38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37953.1</v>
      </c>
      <c r="D52" s="15">
        <v>0</v>
      </c>
      <c r="E52" s="15">
        <f t="shared" si="0"/>
        <v>37953.1</v>
      </c>
      <c r="F52" s="15">
        <v>0</v>
      </c>
      <c r="G52" s="15">
        <v>0</v>
      </c>
      <c r="H52" s="15">
        <f t="shared" si="1"/>
        <v>37953.1</v>
      </c>
    </row>
    <row r="53" spans="1:8" x14ac:dyDescent="0.2">
      <c r="A53" s="48" t="s">
        <v>66</v>
      </c>
      <c r="B53" s="7"/>
      <c r="C53" s="15">
        <f>SUM(C54:C56)</f>
        <v>16715934.560000001</v>
      </c>
      <c r="D53" s="15">
        <f>SUM(D54:D56)</f>
        <v>-2908996.56</v>
      </c>
      <c r="E53" s="15">
        <f t="shared" si="0"/>
        <v>13806938</v>
      </c>
      <c r="F53" s="15">
        <f>SUM(F54:F56)</f>
        <v>3993235.54</v>
      </c>
      <c r="G53" s="15">
        <f>SUM(G54:G56)</f>
        <v>3993235.54</v>
      </c>
      <c r="H53" s="15">
        <f t="shared" si="1"/>
        <v>9813702.4600000009</v>
      </c>
    </row>
    <row r="54" spans="1:8" x14ac:dyDescent="0.2">
      <c r="A54" s="49">
        <v>6100</v>
      </c>
      <c r="B54" s="11" t="s">
        <v>108</v>
      </c>
      <c r="C54" s="15">
        <v>16715934.560000001</v>
      </c>
      <c r="D54" s="15">
        <v>-2908996.56</v>
      </c>
      <c r="E54" s="15">
        <f t="shared" si="0"/>
        <v>13806938</v>
      </c>
      <c r="F54" s="15">
        <v>3993235.54</v>
      </c>
      <c r="G54" s="15">
        <v>3993235.54</v>
      </c>
      <c r="H54" s="15">
        <f t="shared" si="1"/>
        <v>9813702.4600000009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2600000</v>
      </c>
      <c r="E65" s="15">
        <f t="shared" si="0"/>
        <v>2600000</v>
      </c>
      <c r="F65" s="15">
        <f>SUM(F66:F68)</f>
        <v>0</v>
      </c>
      <c r="G65" s="15">
        <f>SUM(G66:G68)</f>
        <v>0</v>
      </c>
      <c r="H65" s="15">
        <f t="shared" si="1"/>
        <v>2600000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2600000</v>
      </c>
      <c r="E68" s="15">
        <f t="shared" si="0"/>
        <v>2600000</v>
      </c>
      <c r="F68" s="15">
        <v>0</v>
      </c>
      <c r="G68" s="15">
        <v>0</v>
      </c>
      <c r="H68" s="15">
        <f t="shared" si="1"/>
        <v>2600000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48717078.730000004</v>
      </c>
      <c r="D77" s="17">
        <f t="shared" si="4"/>
        <v>-1538360.37</v>
      </c>
      <c r="E77" s="17">
        <f t="shared" si="4"/>
        <v>47178718.359999999</v>
      </c>
      <c r="F77" s="17">
        <f t="shared" si="4"/>
        <v>16257669.23</v>
      </c>
      <c r="G77" s="17">
        <f t="shared" si="4"/>
        <v>16257669.23</v>
      </c>
      <c r="H77" s="17">
        <f t="shared" si="4"/>
        <v>30921049.129999999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>
      <selection activeCell="A5" sqref="A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138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30651571.07</v>
      </c>
      <c r="D6" s="50">
        <v>-603553.81000000006</v>
      </c>
      <c r="E6" s="50">
        <f>C6+D6</f>
        <v>30048017.260000002</v>
      </c>
      <c r="F6" s="50">
        <v>12067848.18</v>
      </c>
      <c r="G6" s="50">
        <v>12067848.18</v>
      </c>
      <c r="H6" s="50">
        <f>E6-F6</f>
        <v>17980169.080000002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18065507.66</v>
      </c>
      <c r="D8" s="50">
        <v>-934806.56</v>
      </c>
      <c r="E8" s="50">
        <f>C8+D8</f>
        <v>17130701.100000001</v>
      </c>
      <c r="F8" s="50">
        <v>4189821.05</v>
      </c>
      <c r="G8" s="50">
        <v>4189821.05</v>
      </c>
      <c r="H8" s="50">
        <f>E8-F8</f>
        <v>12940880.050000001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48717078.730000004</v>
      </c>
      <c r="D16" s="17">
        <f>SUM(D6+D8+D10+D12+D14)</f>
        <v>-1538360.37</v>
      </c>
      <c r="E16" s="17">
        <f>SUM(E6+E8+E10+E12+E14)</f>
        <v>47178718.359999999</v>
      </c>
      <c r="F16" s="17">
        <f t="shared" ref="F16:H16" si="0">SUM(F6+F8+F10+F12+F14)</f>
        <v>16257669.23</v>
      </c>
      <c r="G16" s="17">
        <f t="shared" si="0"/>
        <v>16257669.23</v>
      </c>
      <c r="H16" s="17">
        <f t="shared" si="0"/>
        <v>30921049.130000003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>
      <selection activeCell="A6" sqref="A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139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128</v>
      </c>
      <c r="B7" s="22"/>
      <c r="C7" s="15">
        <v>3443198.87</v>
      </c>
      <c r="D7" s="15">
        <v>-20000</v>
      </c>
      <c r="E7" s="15">
        <f>C7+D7</f>
        <v>3423198.87</v>
      </c>
      <c r="F7" s="15">
        <v>1077173.17</v>
      </c>
      <c r="G7" s="15">
        <v>1077173.17</v>
      </c>
      <c r="H7" s="15">
        <f>E7-F7</f>
        <v>2346025.7000000002</v>
      </c>
    </row>
    <row r="8" spans="1:8" x14ac:dyDescent="0.2">
      <c r="A8" s="4" t="s">
        <v>129</v>
      </c>
      <c r="B8" s="22"/>
      <c r="C8" s="15">
        <v>2943020.51</v>
      </c>
      <c r="D8" s="15">
        <v>-95128</v>
      </c>
      <c r="E8" s="15">
        <f t="shared" ref="E8:E13" si="0">C8+D8</f>
        <v>2847892.51</v>
      </c>
      <c r="F8" s="15">
        <v>1171658.8</v>
      </c>
      <c r="G8" s="15">
        <v>1171658.8</v>
      </c>
      <c r="H8" s="15">
        <f t="shared" ref="H8:H13" si="1">E8-F8</f>
        <v>1676233.7099999997</v>
      </c>
    </row>
    <row r="9" spans="1:8" x14ac:dyDescent="0.2">
      <c r="A9" s="4" t="s">
        <v>130</v>
      </c>
      <c r="B9" s="22"/>
      <c r="C9" s="15">
        <v>665369.93999999994</v>
      </c>
      <c r="D9" s="15">
        <v>17000</v>
      </c>
      <c r="E9" s="15">
        <f t="shared" si="0"/>
        <v>682369.94</v>
      </c>
      <c r="F9" s="15">
        <v>246845.38</v>
      </c>
      <c r="G9" s="15">
        <v>246845.38</v>
      </c>
      <c r="H9" s="15">
        <f t="shared" si="1"/>
        <v>435524.55999999994</v>
      </c>
    </row>
    <row r="10" spans="1:8" x14ac:dyDescent="0.2">
      <c r="A10" s="4" t="s">
        <v>131</v>
      </c>
      <c r="B10" s="22"/>
      <c r="C10" s="15">
        <v>1427672.99</v>
      </c>
      <c r="D10" s="15">
        <v>0</v>
      </c>
      <c r="E10" s="15">
        <f t="shared" si="0"/>
        <v>1427672.99</v>
      </c>
      <c r="F10" s="15">
        <v>599421.80000000005</v>
      </c>
      <c r="G10" s="15">
        <v>599421.80000000005</v>
      </c>
      <c r="H10" s="15">
        <f t="shared" si="1"/>
        <v>828251.19</v>
      </c>
    </row>
    <row r="11" spans="1:8" x14ac:dyDescent="0.2">
      <c r="A11" s="4" t="s">
        <v>132</v>
      </c>
      <c r="B11" s="22"/>
      <c r="C11" s="15">
        <v>29039681.129999999</v>
      </c>
      <c r="D11" s="15">
        <v>-1238422.3700000001</v>
      </c>
      <c r="E11" s="15">
        <f t="shared" si="0"/>
        <v>27801258.759999998</v>
      </c>
      <c r="F11" s="15">
        <v>8980706.4800000004</v>
      </c>
      <c r="G11" s="15">
        <v>8980706.4800000004</v>
      </c>
      <c r="H11" s="15">
        <f t="shared" si="1"/>
        <v>18820552.279999997</v>
      </c>
    </row>
    <row r="12" spans="1:8" x14ac:dyDescent="0.2">
      <c r="A12" s="4" t="s">
        <v>133</v>
      </c>
      <c r="B12" s="22"/>
      <c r="C12" s="15">
        <v>6159556.7599999998</v>
      </c>
      <c r="D12" s="15">
        <v>-136910</v>
      </c>
      <c r="E12" s="15">
        <f t="shared" si="0"/>
        <v>6022646.7599999998</v>
      </c>
      <c r="F12" s="15">
        <v>2731508.89</v>
      </c>
      <c r="G12" s="15">
        <v>2731508.89</v>
      </c>
      <c r="H12" s="15">
        <f t="shared" si="1"/>
        <v>3291137.8699999996</v>
      </c>
    </row>
    <row r="13" spans="1:8" x14ac:dyDescent="0.2">
      <c r="A13" s="4" t="s">
        <v>134</v>
      </c>
      <c r="B13" s="22"/>
      <c r="C13" s="15">
        <v>3960530.69</v>
      </c>
      <c r="D13" s="15">
        <v>-52950</v>
      </c>
      <c r="E13" s="15">
        <f t="shared" si="0"/>
        <v>3907580.69</v>
      </c>
      <c r="F13" s="15">
        <v>1040803.39</v>
      </c>
      <c r="G13" s="15">
        <v>1040803.39</v>
      </c>
      <c r="H13" s="15">
        <f t="shared" si="1"/>
        <v>2866777.3</v>
      </c>
    </row>
    <row r="14" spans="1:8" x14ac:dyDescent="0.2">
      <c r="A14" s="4" t="s">
        <v>135</v>
      </c>
      <c r="B14" s="22"/>
      <c r="C14" s="15">
        <v>835820.16</v>
      </c>
      <c r="D14" s="15">
        <v>-11950</v>
      </c>
      <c r="E14" s="15">
        <f t="shared" ref="E14" si="2">C14+D14</f>
        <v>823870.16</v>
      </c>
      <c r="F14" s="15">
        <v>313650.7</v>
      </c>
      <c r="G14" s="15">
        <v>313650.7</v>
      </c>
      <c r="H14" s="15">
        <f t="shared" ref="H14" si="3">E14-F14</f>
        <v>510219.46</v>
      </c>
    </row>
    <row r="15" spans="1:8" x14ac:dyDescent="0.2">
      <c r="A15" s="4" t="s">
        <v>136</v>
      </c>
      <c r="B15" s="22"/>
      <c r="C15" s="15">
        <v>242227.68</v>
      </c>
      <c r="D15" s="15">
        <v>0</v>
      </c>
      <c r="E15" s="15">
        <f t="shared" ref="E15" si="4">C15+D15</f>
        <v>242227.68</v>
      </c>
      <c r="F15" s="15">
        <v>95900.62</v>
      </c>
      <c r="G15" s="15">
        <v>95900.62</v>
      </c>
      <c r="H15" s="15">
        <f t="shared" ref="H15" si="5">E15-F15</f>
        <v>146327.06</v>
      </c>
    </row>
    <row r="16" spans="1:8" x14ac:dyDescent="0.2">
      <c r="A16" s="4"/>
      <c r="B16" s="22"/>
      <c r="C16" s="15"/>
      <c r="D16" s="15"/>
      <c r="E16" s="15"/>
      <c r="F16" s="15"/>
      <c r="G16" s="15"/>
      <c r="H16" s="15"/>
    </row>
    <row r="17" spans="1:8" x14ac:dyDescent="0.2">
      <c r="A17" s="4"/>
      <c r="B17" s="25"/>
      <c r="C17" s="16"/>
      <c r="D17" s="16"/>
      <c r="E17" s="16"/>
      <c r="F17" s="16"/>
      <c r="G17" s="16"/>
      <c r="H17" s="16"/>
    </row>
    <row r="18" spans="1:8" x14ac:dyDescent="0.2">
      <c r="A18" s="26"/>
      <c r="B18" s="47" t="s">
        <v>53</v>
      </c>
      <c r="C18" s="23">
        <f t="shared" ref="C18:H18" si="6">SUM(C7:C17)</f>
        <v>48717078.729999989</v>
      </c>
      <c r="D18" s="23">
        <f t="shared" si="6"/>
        <v>-1538360.37</v>
      </c>
      <c r="E18" s="23">
        <f t="shared" si="6"/>
        <v>47178718.359999992</v>
      </c>
      <c r="F18" s="23">
        <f t="shared" si="6"/>
        <v>16257669.229999999</v>
      </c>
      <c r="G18" s="23">
        <f t="shared" si="6"/>
        <v>16257669.229999999</v>
      </c>
      <c r="H18" s="23">
        <f t="shared" si="6"/>
        <v>30921049.129999999</v>
      </c>
    </row>
    <row r="21" spans="1:8" ht="45" customHeight="1" x14ac:dyDescent="0.2">
      <c r="A21" s="52" t="s">
        <v>140</v>
      </c>
      <c r="B21" s="53"/>
      <c r="C21" s="53"/>
      <c r="D21" s="53"/>
      <c r="E21" s="53"/>
      <c r="F21" s="53"/>
      <c r="G21" s="53"/>
      <c r="H21" s="54"/>
    </row>
    <row r="23" spans="1:8" x14ac:dyDescent="0.2">
      <c r="A23" s="57" t="s">
        <v>54</v>
      </c>
      <c r="B23" s="58"/>
      <c r="C23" s="52" t="s">
        <v>60</v>
      </c>
      <c r="D23" s="53"/>
      <c r="E23" s="53"/>
      <c r="F23" s="53"/>
      <c r="G23" s="54"/>
      <c r="H23" s="55" t="s">
        <v>59</v>
      </c>
    </row>
    <row r="24" spans="1:8" ht="22.5" x14ac:dyDescent="0.2">
      <c r="A24" s="59"/>
      <c r="B24" s="60"/>
      <c r="C24" s="9" t="s">
        <v>55</v>
      </c>
      <c r="D24" s="9" t="s">
        <v>125</v>
      </c>
      <c r="E24" s="9" t="s">
        <v>56</v>
      </c>
      <c r="F24" s="9" t="s">
        <v>57</v>
      </c>
      <c r="G24" s="9" t="s">
        <v>58</v>
      </c>
      <c r="H24" s="56"/>
    </row>
    <row r="25" spans="1:8" x14ac:dyDescent="0.2">
      <c r="A25" s="61"/>
      <c r="B25" s="62"/>
      <c r="C25" s="10">
        <v>1</v>
      </c>
      <c r="D25" s="10">
        <v>2</v>
      </c>
      <c r="E25" s="10" t="s">
        <v>126</v>
      </c>
      <c r="F25" s="10">
        <v>4</v>
      </c>
      <c r="G25" s="10">
        <v>5</v>
      </c>
      <c r="H25" s="10" t="s">
        <v>127</v>
      </c>
    </row>
    <row r="26" spans="1:8" x14ac:dyDescent="0.2">
      <c r="A26" s="28"/>
      <c r="B26" s="29"/>
      <c r="C26" s="33"/>
      <c r="D26" s="33"/>
      <c r="E26" s="33"/>
      <c r="F26" s="33"/>
      <c r="G26" s="33"/>
      <c r="H26" s="33"/>
    </row>
    <row r="27" spans="1:8" x14ac:dyDescent="0.2">
      <c r="A27" s="4" t="s">
        <v>8</v>
      </c>
      <c r="B27" s="2"/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E27-F27</f>
        <v>0</v>
      </c>
    </row>
    <row r="28" spans="1:8" x14ac:dyDescent="0.2">
      <c r="A28" s="4" t="s">
        <v>9</v>
      </c>
      <c r="B28" s="2"/>
      <c r="C28" s="34">
        <v>0</v>
      </c>
      <c r="D28" s="34">
        <v>0</v>
      </c>
      <c r="E28" s="34">
        <f t="shared" ref="E28:E30" si="7">C28+D28</f>
        <v>0</v>
      </c>
      <c r="F28" s="34">
        <v>0</v>
      </c>
      <c r="G28" s="34">
        <v>0</v>
      </c>
      <c r="H28" s="34">
        <f t="shared" ref="H28:H30" si="8">E28-F28</f>
        <v>0</v>
      </c>
    </row>
    <row r="29" spans="1:8" x14ac:dyDescent="0.2">
      <c r="A29" s="4" t="s">
        <v>10</v>
      </c>
      <c r="B29" s="2"/>
      <c r="C29" s="34">
        <v>0</v>
      </c>
      <c r="D29" s="34">
        <v>0</v>
      </c>
      <c r="E29" s="34">
        <f t="shared" si="7"/>
        <v>0</v>
      </c>
      <c r="F29" s="34">
        <v>0</v>
      </c>
      <c r="G29" s="34">
        <v>0</v>
      </c>
      <c r="H29" s="34">
        <f t="shared" si="8"/>
        <v>0</v>
      </c>
    </row>
    <row r="30" spans="1:8" x14ac:dyDescent="0.2">
      <c r="A30" s="4" t="s">
        <v>11</v>
      </c>
      <c r="B30" s="2"/>
      <c r="C30" s="34">
        <v>0</v>
      </c>
      <c r="D30" s="34">
        <v>0</v>
      </c>
      <c r="E30" s="34">
        <f t="shared" si="7"/>
        <v>0</v>
      </c>
      <c r="F30" s="34">
        <v>0</v>
      </c>
      <c r="G30" s="34">
        <v>0</v>
      </c>
      <c r="H30" s="34">
        <f t="shared" si="8"/>
        <v>0</v>
      </c>
    </row>
    <row r="31" spans="1:8" x14ac:dyDescent="0.2">
      <c r="A31" s="4"/>
      <c r="B31" s="2"/>
      <c r="C31" s="35"/>
      <c r="D31" s="35"/>
      <c r="E31" s="35"/>
      <c r="F31" s="35"/>
      <c r="G31" s="35"/>
      <c r="H31" s="35"/>
    </row>
    <row r="32" spans="1:8" x14ac:dyDescent="0.2">
      <c r="A32" s="26"/>
      <c r="B32" s="47" t="s">
        <v>53</v>
      </c>
      <c r="C32" s="23">
        <f>SUM(C27:C31)</f>
        <v>0</v>
      </c>
      <c r="D32" s="23">
        <f>SUM(D27:D31)</f>
        <v>0</v>
      </c>
      <c r="E32" s="23">
        <f>SUM(E27:E30)</f>
        <v>0</v>
      </c>
      <c r="F32" s="23">
        <f>SUM(F27:F30)</f>
        <v>0</v>
      </c>
      <c r="G32" s="23">
        <f>SUM(G27:G30)</f>
        <v>0</v>
      </c>
      <c r="H32" s="23">
        <f>SUM(H27:H30)</f>
        <v>0</v>
      </c>
    </row>
    <row r="35" spans="1:8" ht="45" customHeight="1" x14ac:dyDescent="0.2">
      <c r="A35" s="52" t="s">
        <v>141</v>
      </c>
      <c r="B35" s="53"/>
      <c r="C35" s="53"/>
      <c r="D35" s="53"/>
      <c r="E35" s="53"/>
      <c r="F35" s="53"/>
      <c r="G35" s="53"/>
      <c r="H35" s="54"/>
    </row>
    <row r="36" spans="1:8" x14ac:dyDescent="0.2">
      <c r="A36" s="57" t="s">
        <v>54</v>
      </c>
      <c r="B36" s="58"/>
      <c r="C36" s="52" t="s">
        <v>60</v>
      </c>
      <c r="D36" s="53"/>
      <c r="E36" s="53"/>
      <c r="F36" s="53"/>
      <c r="G36" s="54"/>
      <c r="H36" s="55" t="s">
        <v>59</v>
      </c>
    </row>
    <row r="37" spans="1:8" ht="22.5" x14ac:dyDescent="0.2">
      <c r="A37" s="59"/>
      <c r="B37" s="60"/>
      <c r="C37" s="9" t="s">
        <v>55</v>
      </c>
      <c r="D37" s="9" t="s">
        <v>125</v>
      </c>
      <c r="E37" s="9" t="s">
        <v>56</v>
      </c>
      <c r="F37" s="9" t="s">
        <v>57</v>
      </c>
      <c r="G37" s="9" t="s">
        <v>58</v>
      </c>
      <c r="H37" s="56"/>
    </row>
    <row r="38" spans="1:8" x14ac:dyDescent="0.2">
      <c r="A38" s="61"/>
      <c r="B38" s="62"/>
      <c r="C38" s="10">
        <v>1</v>
      </c>
      <c r="D38" s="10">
        <v>2</v>
      </c>
      <c r="E38" s="10" t="s">
        <v>126</v>
      </c>
      <c r="F38" s="10">
        <v>4</v>
      </c>
      <c r="G38" s="10">
        <v>5</v>
      </c>
      <c r="H38" s="10" t="s">
        <v>127</v>
      </c>
    </row>
    <row r="39" spans="1:8" x14ac:dyDescent="0.2">
      <c r="A39" s="28"/>
      <c r="B39" s="29"/>
      <c r="C39" s="33"/>
      <c r="D39" s="33"/>
      <c r="E39" s="33"/>
      <c r="F39" s="33"/>
      <c r="G39" s="33"/>
      <c r="H39" s="33"/>
    </row>
    <row r="40" spans="1:8" ht="22.5" x14ac:dyDescent="0.2">
      <c r="A40" s="4"/>
      <c r="B40" s="31" t="s">
        <v>13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x14ac:dyDescent="0.2">
      <c r="A42" s="4"/>
      <c r="B42" s="31" t="s">
        <v>12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14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26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27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34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x14ac:dyDescent="0.2">
      <c r="A52" s="4"/>
      <c r="B52" s="31" t="s">
        <v>15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30"/>
      <c r="B53" s="32"/>
      <c r="C53" s="35"/>
      <c r="D53" s="35"/>
      <c r="E53" s="35"/>
      <c r="F53" s="35"/>
      <c r="G53" s="35"/>
      <c r="H53" s="35"/>
    </row>
    <row r="54" spans="1:8" x14ac:dyDescent="0.2">
      <c r="A54" s="26"/>
      <c r="B54" s="47" t="s">
        <v>53</v>
      </c>
      <c r="C54" s="23">
        <f t="shared" ref="C54:H54" si="9">SUM(C40:C52)</f>
        <v>0</v>
      </c>
      <c r="D54" s="23">
        <f t="shared" si="9"/>
        <v>0</v>
      </c>
      <c r="E54" s="23">
        <f t="shared" si="9"/>
        <v>0</v>
      </c>
      <c r="F54" s="23">
        <f t="shared" si="9"/>
        <v>0</v>
      </c>
      <c r="G54" s="23">
        <f t="shared" si="9"/>
        <v>0</v>
      </c>
      <c r="H54" s="23">
        <f t="shared" si="9"/>
        <v>0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A5" sqref="A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142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1669900.67</v>
      </c>
      <c r="D6" s="15">
        <f t="shared" si="0"/>
        <v>0</v>
      </c>
      <c r="E6" s="15">
        <f t="shared" si="0"/>
        <v>1669900.67</v>
      </c>
      <c r="F6" s="15">
        <f t="shared" si="0"/>
        <v>695322.42</v>
      </c>
      <c r="G6" s="15">
        <f t="shared" si="0"/>
        <v>695322.42</v>
      </c>
      <c r="H6" s="15">
        <f t="shared" si="0"/>
        <v>974578.24999999988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1669900.67</v>
      </c>
      <c r="D11" s="15">
        <v>0</v>
      </c>
      <c r="E11" s="15">
        <f t="shared" si="1"/>
        <v>1669900.67</v>
      </c>
      <c r="F11" s="15">
        <v>695322.42</v>
      </c>
      <c r="G11" s="15">
        <v>695322.42</v>
      </c>
      <c r="H11" s="15">
        <f t="shared" si="2"/>
        <v>974578.24999999988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46211357.899999999</v>
      </c>
      <c r="D16" s="15">
        <f t="shared" si="3"/>
        <v>-1526410.37</v>
      </c>
      <c r="E16" s="15">
        <f t="shared" si="3"/>
        <v>44684947.530000001</v>
      </c>
      <c r="F16" s="15">
        <f t="shared" si="3"/>
        <v>15248696.109999999</v>
      </c>
      <c r="G16" s="15">
        <f t="shared" si="3"/>
        <v>15248696.109999999</v>
      </c>
      <c r="H16" s="15">
        <f t="shared" si="3"/>
        <v>29436251.420000006</v>
      </c>
    </row>
    <row r="17" spans="1:8" x14ac:dyDescent="0.2">
      <c r="A17" s="38"/>
      <c r="B17" s="42" t="s">
        <v>45</v>
      </c>
      <c r="C17" s="15">
        <v>11012120.01</v>
      </c>
      <c r="D17" s="15">
        <v>-151078</v>
      </c>
      <c r="E17" s="15">
        <f>C17+D17</f>
        <v>10861042.01</v>
      </c>
      <c r="F17" s="15">
        <v>3536480.74</v>
      </c>
      <c r="G17" s="15">
        <v>3536480.74</v>
      </c>
      <c r="H17" s="15">
        <f t="shared" ref="H17:H23" si="4">E17-F17</f>
        <v>7324561.2699999996</v>
      </c>
    </row>
    <row r="18" spans="1:8" x14ac:dyDescent="0.2">
      <c r="A18" s="38"/>
      <c r="B18" s="42" t="s">
        <v>28</v>
      </c>
      <c r="C18" s="15">
        <v>35199237.890000001</v>
      </c>
      <c r="D18" s="15">
        <v>-1375332.37</v>
      </c>
      <c r="E18" s="15">
        <f t="shared" ref="E18:E23" si="5">C18+D18</f>
        <v>33823905.520000003</v>
      </c>
      <c r="F18" s="15">
        <v>11712215.369999999</v>
      </c>
      <c r="G18" s="15">
        <v>11712215.369999999</v>
      </c>
      <c r="H18" s="15">
        <f t="shared" si="4"/>
        <v>22111690.150000006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835820.16</v>
      </c>
      <c r="D25" s="15">
        <f t="shared" si="6"/>
        <v>-11950</v>
      </c>
      <c r="E25" s="15">
        <f t="shared" si="6"/>
        <v>823870.16</v>
      </c>
      <c r="F25" s="15">
        <f t="shared" si="6"/>
        <v>313650.7</v>
      </c>
      <c r="G25" s="15">
        <f t="shared" si="6"/>
        <v>313650.7</v>
      </c>
      <c r="H25" s="15">
        <f t="shared" si="6"/>
        <v>510219.46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835820.16</v>
      </c>
      <c r="D31" s="15">
        <v>-11950</v>
      </c>
      <c r="E31" s="15">
        <f t="shared" si="8"/>
        <v>823870.16</v>
      </c>
      <c r="F31" s="15">
        <v>313650.7</v>
      </c>
      <c r="G31" s="15">
        <v>313650.7</v>
      </c>
      <c r="H31" s="15">
        <f t="shared" si="7"/>
        <v>510219.46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48717078.729999997</v>
      </c>
      <c r="D42" s="23">
        <f t="shared" si="12"/>
        <v>-1538360.37</v>
      </c>
      <c r="E42" s="23">
        <f t="shared" si="12"/>
        <v>47178718.359999999</v>
      </c>
      <c r="F42" s="23">
        <f t="shared" si="12"/>
        <v>16257669.229999999</v>
      </c>
      <c r="G42" s="23">
        <f t="shared" si="12"/>
        <v>16257669.229999999</v>
      </c>
      <c r="H42" s="23">
        <f t="shared" si="12"/>
        <v>30921049.130000006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2019-08-01T14:38:47Z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